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размер платы 1 пол" sheetId="1" r:id="rId1"/>
    <sheet name="размер платы 2 пол" sheetId="2" r:id="rId2"/>
  </sheets>
  <definedNames>
    <definedName name="_xlnm.Database" localSheetId="0">#REF!</definedName>
    <definedName name="_xlnm.Database" localSheetId="1">#REF!</definedName>
    <definedName name="_xlnm.Database">#REF!</definedName>
    <definedName name="В" localSheetId="0">#REF!</definedName>
    <definedName name="В" localSheetId="1">#REF!</definedName>
    <definedName name="В">#REF!</definedName>
    <definedName name="кв1" localSheetId="0">#REF!</definedName>
    <definedName name="кв1" localSheetId="1">#REF!</definedName>
    <definedName name="кв1">#REF!</definedName>
    <definedName name="_xlnm.Print_Area" localSheetId="0">'размер платы 1 пол'!$A$1:$F$41</definedName>
    <definedName name="_xlnm.Print_Area" localSheetId="1">'размер платы 2 пол'!$A$1:$F$42</definedName>
    <definedName name="тариф" localSheetId="0">#REF!</definedName>
    <definedName name="тариф" localSheetId="1">#REF!</definedName>
    <definedName name="тариф">#REF!</definedName>
    <definedName name="ТБОнасВК" localSheetId="0">#REF!</definedName>
    <definedName name="ТБОнасВК" localSheetId="1">#REF!</definedName>
    <definedName name="ТБОнасВК">#REF!</definedName>
    <definedName name="Э" localSheetId="0">#REF!</definedName>
    <definedName name="Э" localSheetId="1">#REF!</definedName>
    <definedName name="Э">#REF!</definedName>
  </definedNames>
  <calcPr calcId="145621"/>
</workbook>
</file>

<file path=xl/calcChain.xml><?xml version="1.0" encoding="utf-8"?>
<calcChain xmlns="http://schemas.openxmlformats.org/spreadsheetml/2006/main">
  <c r="E40" i="2" l="1"/>
  <c r="C40" i="2"/>
  <c r="E39" i="2"/>
  <c r="C39" i="2"/>
  <c r="E38" i="2"/>
  <c r="F38" i="2" s="1"/>
  <c r="E37" i="2"/>
  <c r="F37" i="2" s="1"/>
  <c r="E34" i="2"/>
  <c r="F33" i="2"/>
  <c r="E30" i="2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7" i="2"/>
  <c r="F17" i="2" s="1"/>
  <c r="E16" i="2"/>
  <c r="F16" i="2" s="1"/>
  <c r="E15" i="2"/>
  <c r="F15" i="2" s="1"/>
  <c r="E14" i="2"/>
  <c r="F14" i="2" s="1"/>
  <c r="E13" i="2"/>
  <c r="F13" i="2" s="1"/>
  <c r="F12" i="2"/>
  <c r="E40" i="1"/>
  <c r="C40" i="1"/>
  <c r="E39" i="1"/>
  <c r="C39" i="1"/>
  <c r="F39" i="1" s="1"/>
  <c r="E38" i="1"/>
  <c r="F38" i="1" s="1"/>
  <c r="E37" i="1"/>
  <c r="F37" i="1" s="1"/>
  <c r="E34" i="1"/>
  <c r="F33" i="1"/>
  <c r="E30" i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7" i="1"/>
  <c r="F17" i="1" s="1"/>
  <c r="E16" i="1"/>
  <c r="F16" i="1" s="1"/>
  <c r="E15" i="1"/>
  <c r="F15" i="1" s="1"/>
  <c r="E14" i="1"/>
  <c r="F14" i="1" s="1"/>
  <c r="E13" i="1"/>
  <c r="F13" i="1" s="1"/>
  <c r="J12" i="1"/>
  <c r="F12" i="1"/>
  <c r="F40" i="1" l="1"/>
  <c r="F39" i="2"/>
  <c r="F40" i="2"/>
</calcChain>
</file>

<file path=xl/sharedStrings.xml><?xml version="1.0" encoding="utf-8"?>
<sst xmlns="http://schemas.openxmlformats.org/spreadsheetml/2006/main" count="136" uniqueCount="50">
  <si>
    <t xml:space="preserve">        Наименование услуг</t>
  </si>
  <si>
    <t>Норматив потребления в месяц</t>
  </si>
  <si>
    <t>Понижающий коэффициент к нормативам</t>
  </si>
  <si>
    <t>Цена/тариф на услуги с учетом НДС руб.коп.</t>
  </si>
  <si>
    <t>Размер платы за услуги с учетом НДС руб.коп.</t>
  </si>
  <si>
    <t>единица потребления</t>
  </si>
  <si>
    <t>количество</t>
  </si>
  <si>
    <t>гр.6=гр.3 х гр.4 х гр.5</t>
  </si>
  <si>
    <t xml:space="preserve">                   Коммунальные услуги</t>
  </si>
  <si>
    <t>1.Отопление</t>
  </si>
  <si>
    <t>многоквартирные и жилые дома до 1999 года постройки включительно</t>
  </si>
  <si>
    <t>1.1.многоквартирные и жилые дома со стенами из камня, кирпича 1 этажные</t>
  </si>
  <si>
    <t>Гкал на 1 кв.м. общей площади в месяц</t>
  </si>
  <si>
    <t>1.2.многоквартирные и жилые дома со стенами из панелей, блоков 1 этажные</t>
  </si>
  <si>
    <t>1.3.многоквартирные и жилые дома со стенами из дерева, смешанных и других материалов 1 этажные</t>
  </si>
  <si>
    <t>1.4.многоквартирные и жилые дома со стенами из камня и кирпича 2 этажные</t>
  </si>
  <si>
    <t>1.5.многоквартирные и жилые дома со стенами из панелей, блоков 2 этажные</t>
  </si>
  <si>
    <t>1.6.многоквартирные и жилые дома со стенами из дерева, смешанных и других материалов 2 этажные</t>
  </si>
  <si>
    <t xml:space="preserve">многоквартирные и жилые дома после 1999 года постройки </t>
  </si>
  <si>
    <t>1.7.многоквартирные и жилые дома со стенами из камня, кирпича 1 этажные</t>
  </si>
  <si>
    <t>1.8.многоквартирные и жилые дома со стенами из панелей, блоков 1 этажные</t>
  </si>
  <si>
    <t>1.9.многоквартирные и жилые дома со стенами из дерева, смешанных и других материалов 1 этажные</t>
  </si>
  <si>
    <t>1.10.многоквартирные и жилые дома со стенами из камня, кирпича 2 этажные</t>
  </si>
  <si>
    <t>1.11.многоквартирные и жилые дома со стенами из панелей, блоков 2 этажные</t>
  </si>
  <si>
    <t>1.12.многоквартирные и жилые дома со стенами из дерева, смешанных и других материалов 2 этажные</t>
  </si>
  <si>
    <t>1.13.многоквартирные и жилые дома со стенами из камня, кирпича 3 этажные</t>
  </si>
  <si>
    <t>1.14.многоквартирные и жилые дома со стенами из панелей, блоков 3 этажные</t>
  </si>
  <si>
    <t>1.15.многоквартирные и жилые дома со стенами из дерева, смешанных и других материалов 3 этажные</t>
  </si>
  <si>
    <t>1.16.многоквартирные и жилые дома со стенами из панелей, блоков 4 этажные</t>
  </si>
  <si>
    <t>многоквартирные и жилые дома оборудованные приборами учета</t>
  </si>
  <si>
    <t>1.17. в жилых домах, оборудованных приборами учета</t>
  </si>
  <si>
    <t>Гкал</t>
  </si>
  <si>
    <t>по счетчику</t>
  </si>
  <si>
    <t>-</t>
  </si>
  <si>
    <t>2. Горячее водоснабжение</t>
  </si>
  <si>
    <t>2.1. Компонент на холодную воду для ГВС</t>
  </si>
  <si>
    <t>2.1.1. многоквартирные и жилые дома высотой не более 10 этажей, с централизованным холодным и горячим водоснабжением, водоотведением, оборудованные унитазами, раковинами, мойками, ваннами длиной от 1500 до 1700 мм с душем</t>
  </si>
  <si>
    <t>куб.м. на человека в месяц</t>
  </si>
  <si>
    <t>2.1.2. в жилых домах, оборудованных приборами учета</t>
  </si>
  <si>
    <t xml:space="preserve">куб.м. </t>
  </si>
  <si>
    <t>2.2. Компонент на тепловую энергию для ГВС</t>
  </si>
  <si>
    <t>с неизолированными стояками</t>
  </si>
  <si>
    <t>2.2.1. многоквартирные и жилые дома с закрытой системой горячего водоснабжения с неизолированными стояками с полотенцесушителями</t>
  </si>
  <si>
    <t>Гкал на 1 куб.м. воды</t>
  </si>
  <si>
    <t>2.2.2. многоквартирные и жилые дома с закрытой системой горячего водоснабжения с неизолированными стояками без полотенцесушителей</t>
  </si>
  <si>
    <t>2.2.3. многоквартирные и жилые дома высотой не более 10 этажей, с централизованным холодным и горячим водоснабжением, водоотведением, оборудованные унитазами, раковинами, мойками, ваннами длиной от 1500 до 1700 мм с душем, с закрытой системой горячего водоснабжения с неизолированными стояками с полотенцесушителями</t>
  </si>
  <si>
    <t>Гкал на (3,461 х 0,98758) куб.м. на человека в месяц</t>
  </si>
  <si>
    <t>2.2.4. многоквартирные и жилые дома высотой не более 10 этажей, с централизованным холодным и горячим водоснабжением, водоотведением, оборудованные унитазами, раковинами, мойками, ваннами длиной от 1500 до 1700 мм с душем, с закрытой системой горячего водоснабжения с неизолированными стояками без полотенцесушителей</t>
  </si>
  <si>
    <t>Размер платы граждан за коммунальные услуги на территории сельского поселения Верхнеказымский с 1 января 2026 года по 30 сентября 2026 года</t>
  </si>
  <si>
    <t>Размер платы граждан за коммунальные услуги на территории сельского поселения Верхнеказымский с 1 октября 2026 года по 31 декабря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</si>
</sst>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000"/>
    <numFmt numFmtId="166" formatCode="#,##0.000"/>
    <numFmt numFmtId="167" formatCode="_-* #,##0.00&quot;р.&quot;_-;\-* #,##0.00&quot;р.&quot;_-;_-* &quot;-&quot;??&quot;р.&quot;_-;_-@_-"/>
    <numFmt numFmtId="168" formatCode="0.0"/>
    <numFmt numFmtId="169" formatCode="_(* #,##0.00_);_(* \(#,##0.00\);_(* &quot;-&quot;??_);_(@_)"/>
    <numFmt numFmtId="170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rgb="FFFF0000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2" fillId="0" borderId="0"/>
    <xf numFmtId="0" fontId="3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" fillId="0" borderId="0"/>
    <xf numFmtId="0" fontId="13" fillId="0" borderId="0" applyNumberFormat="0" applyFont="0" applyFill="0" applyBorder="0" applyAlignment="0" applyProtection="0">
      <alignment vertical="top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1" applyFont="1" applyFill="1"/>
    <xf numFmtId="0" fontId="5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0" borderId="0" xfId="1" applyFont="1" applyFill="1"/>
    <xf numFmtId="0" fontId="4" fillId="0" borderId="0" xfId="1" applyFont="1" applyFill="1" applyAlignment="1">
      <alignment vertic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7" fillId="0" borderId="10" xfId="0" applyFont="1" applyBorder="1" applyAlignment="1"/>
    <xf numFmtId="0" fontId="9" fillId="0" borderId="11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/>
    <xf numFmtId="0" fontId="8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2" fontId="4" fillId="0" borderId="0" xfId="1" applyNumberFormat="1" applyFont="1" applyFill="1"/>
    <xf numFmtId="164" fontId="8" fillId="0" borderId="9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wrapText="1"/>
    </xf>
    <xf numFmtId="165" fontId="8" fillId="0" borderId="11" xfId="0" applyNumberFormat="1" applyFont="1" applyBorder="1" applyAlignment="1">
      <alignment horizontal="center" wrapText="1"/>
    </xf>
    <xf numFmtId="2" fontId="8" fillId="0" borderId="11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2" fontId="8" fillId="0" borderId="8" xfId="0" applyNumberFormat="1" applyFont="1" applyFill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wrapText="1"/>
    </xf>
    <xf numFmtId="166" fontId="8" fillId="0" borderId="9" xfId="0" applyNumberFormat="1" applyFont="1" applyBorder="1" applyAlignment="1">
      <alignment horizontal="center" wrapText="1"/>
    </xf>
    <xf numFmtId="2" fontId="8" fillId="0" borderId="9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justify" wrapText="1"/>
    </xf>
    <xf numFmtId="166" fontId="8" fillId="0" borderId="9" xfId="0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66" fontId="8" fillId="0" borderId="11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justify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2" fontId="10" fillId="0" borderId="0" xfId="1" applyNumberFormat="1" applyFont="1" applyFill="1"/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/>
    <xf numFmtId="0" fontId="7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7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7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5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1" xfId="1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41">
    <cellStyle name="Гиперссылка 2" xfId="2"/>
    <cellStyle name="Денежный 2" xfId="3"/>
    <cellStyle name="Обычный" xfId="0" builtinId="0"/>
    <cellStyle name="Обычный 10" xfId="4"/>
    <cellStyle name="Обычный 10 2" xfId="5"/>
    <cellStyle name="Обычный 11" xfId="6"/>
    <cellStyle name="Обычный 2" xfId="1"/>
    <cellStyle name="Обычный 2 2" xfId="7"/>
    <cellStyle name="Обычный 2 2 2" xfId="8"/>
    <cellStyle name="Обычный 2 2 2 2" xfId="9"/>
    <cellStyle name="Обычный 2 3" xfId="10"/>
    <cellStyle name="Обычный 2 3 2" xfId="11"/>
    <cellStyle name="Обычный 2 3 3" xfId="12"/>
    <cellStyle name="Обычный 2 4" xfId="13"/>
    <cellStyle name="Обычный 2 5" xfId="14"/>
    <cellStyle name="Обычный 3" xfId="15"/>
    <cellStyle name="Обычный 3 2" xfId="16"/>
    <cellStyle name="Обычный 3 3" xfId="17"/>
    <cellStyle name="Обычный 3 4" xfId="18"/>
    <cellStyle name="Обычный 4" xfId="19"/>
    <cellStyle name="Обычный 4 2" xfId="20"/>
    <cellStyle name="Обычный 5" xfId="21"/>
    <cellStyle name="Обычный 5 2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2 2" xfId="28"/>
    <cellStyle name="Процентный 2 2 2" xfId="29"/>
    <cellStyle name="Процентный 2 3" xfId="30"/>
    <cellStyle name="Процентный 3" xfId="31"/>
    <cellStyle name="Процентный 3 2" xfId="32"/>
    <cellStyle name="Процентный 4" xfId="33"/>
    <cellStyle name="Процентный 5" xfId="34"/>
    <cellStyle name="Процентный 6" xfId="35"/>
    <cellStyle name="Финансовый 2" xfId="36"/>
    <cellStyle name="Финансовый 2 2" xfId="37"/>
    <cellStyle name="Финансовый 3" xfId="38"/>
    <cellStyle name="Финансовый 3 2" xfId="39"/>
    <cellStyle name="Финансовый 4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2"/>
  <sheetViews>
    <sheetView view="pageBreakPreview" topLeftCell="A40" zoomScaleSheetLayoutView="100" workbookViewId="0">
      <selection activeCell="E34" sqref="E34"/>
    </sheetView>
  </sheetViews>
  <sheetFormatPr defaultColWidth="9.140625" defaultRowHeight="15.75" x14ac:dyDescent="0.25"/>
  <cols>
    <col min="1" max="1" width="40.140625" style="1" customWidth="1"/>
    <col min="2" max="2" width="16" style="1" customWidth="1"/>
    <col min="3" max="3" width="14.28515625" style="53" customWidth="1"/>
    <col min="4" max="4" width="16.85546875" style="53" customWidth="1"/>
    <col min="5" max="5" width="16.140625" style="1" customWidth="1"/>
    <col min="6" max="6" width="14.28515625" style="1" customWidth="1"/>
    <col min="7" max="16384" width="9.140625" style="1"/>
  </cols>
  <sheetData>
    <row r="1" spans="1:12" ht="18.75" customHeight="1" x14ac:dyDescent="0.25">
      <c r="C1" s="65"/>
      <c r="D1" s="65"/>
      <c r="E1" s="66"/>
      <c r="F1" s="66"/>
    </row>
    <row r="2" spans="1:12" ht="36.75" customHeight="1" x14ac:dyDescent="0.25">
      <c r="A2" s="64" t="s">
        <v>48</v>
      </c>
      <c r="B2" s="64"/>
      <c r="C2" s="64"/>
      <c r="D2" s="64"/>
      <c r="E2" s="64"/>
      <c r="F2" s="64"/>
    </row>
    <row r="3" spans="1:12" s="4" customFormat="1" ht="18" customHeight="1" x14ac:dyDescent="0.2">
      <c r="A3" s="2"/>
      <c r="B3" s="3"/>
      <c r="C3" s="67"/>
      <c r="D3" s="67"/>
      <c r="E3" s="68"/>
      <c r="F3" s="68"/>
    </row>
    <row r="4" spans="1:12" s="4" customFormat="1" ht="22.9" customHeight="1" x14ac:dyDescent="0.2">
      <c r="A4" s="69" t="s">
        <v>0</v>
      </c>
      <c r="B4" s="72" t="s">
        <v>1</v>
      </c>
      <c r="C4" s="73"/>
      <c r="D4" s="69" t="s">
        <v>2</v>
      </c>
      <c r="E4" s="69" t="s">
        <v>3</v>
      </c>
      <c r="F4" s="69" t="s">
        <v>4</v>
      </c>
    </row>
    <row r="5" spans="1:12" s="4" customFormat="1" ht="18" customHeight="1" x14ac:dyDescent="0.2">
      <c r="A5" s="70"/>
      <c r="B5" s="74"/>
      <c r="C5" s="75"/>
      <c r="D5" s="70"/>
      <c r="E5" s="70"/>
      <c r="F5" s="70"/>
    </row>
    <row r="6" spans="1:12" ht="33" customHeight="1" x14ac:dyDescent="0.25">
      <c r="A6" s="70"/>
      <c r="B6" s="69" t="s">
        <v>5</v>
      </c>
      <c r="C6" s="76" t="s">
        <v>6</v>
      </c>
      <c r="D6" s="70"/>
      <c r="E6" s="70"/>
      <c r="F6" s="70"/>
    </row>
    <row r="7" spans="1:12" s="5" customFormat="1" ht="49.5" customHeight="1" x14ac:dyDescent="0.25">
      <c r="A7" s="71"/>
      <c r="B7" s="71"/>
      <c r="C7" s="77"/>
      <c r="D7" s="71"/>
      <c r="E7" s="71"/>
      <c r="F7" s="71"/>
    </row>
    <row r="8" spans="1:12" ht="31.5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7" t="s">
        <v>7</v>
      </c>
    </row>
    <row r="9" spans="1:12" ht="22.9" customHeight="1" x14ac:dyDescent="0.25">
      <c r="A9" s="55" t="s">
        <v>8</v>
      </c>
      <c r="B9" s="56"/>
      <c r="C9" s="56"/>
      <c r="D9" s="56"/>
      <c r="E9" s="56"/>
      <c r="F9" s="57"/>
    </row>
    <row r="10" spans="1:12" ht="16.149999999999999" customHeight="1" x14ac:dyDescent="0.25">
      <c r="A10" s="58" t="s">
        <v>9</v>
      </c>
      <c r="B10" s="59"/>
      <c r="C10" s="59"/>
      <c r="D10" s="59"/>
      <c r="E10" s="59"/>
      <c r="F10" s="60"/>
    </row>
    <row r="11" spans="1:12" ht="16.149999999999999" customHeight="1" x14ac:dyDescent="0.25">
      <c r="A11" s="8" t="s">
        <v>10</v>
      </c>
      <c r="B11" s="9"/>
      <c r="C11" s="10"/>
      <c r="D11" s="10"/>
      <c r="E11" s="9"/>
      <c r="F11" s="11"/>
    </row>
    <row r="12" spans="1:12" ht="62.1" customHeight="1" x14ac:dyDescent="0.25">
      <c r="A12" s="12" t="s">
        <v>11</v>
      </c>
      <c r="B12" s="13" t="s">
        <v>12</v>
      </c>
      <c r="C12" s="14">
        <v>5.45E-2</v>
      </c>
      <c r="D12" s="15">
        <v>0.77059999999999995</v>
      </c>
      <c r="E12" s="16">
        <v>1762.69</v>
      </c>
      <c r="F12" s="16">
        <f>ROUND(C12*D12*E12,2)</f>
        <v>74.03</v>
      </c>
      <c r="G12" s="17"/>
      <c r="J12" s="1">
        <f>E12*H12</f>
        <v>0</v>
      </c>
      <c r="L12" s="17"/>
    </row>
    <row r="13" spans="1:12" ht="62.1" customHeight="1" x14ac:dyDescent="0.25">
      <c r="A13" s="12" t="s">
        <v>13</v>
      </c>
      <c r="B13" s="13" t="s">
        <v>12</v>
      </c>
      <c r="C13" s="18">
        <v>5.4600000000000003E-2</v>
      </c>
      <c r="D13" s="19">
        <v>0.76919999999999999</v>
      </c>
      <c r="E13" s="16">
        <f>$E$12</f>
        <v>1762.69</v>
      </c>
      <c r="F13" s="20">
        <f t="shared" ref="F13:F25" si="0">ROUND(C13*D13*E13,2)</f>
        <v>74.03</v>
      </c>
      <c r="G13" s="17"/>
      <c r="L13" s="17"/>
    </row>
    <row r="14" spans="1:12" ht="62.1" customHeight="1" x14ac:dyDescent="0.25">
      <c r="A14" s="12" t="s">
        <v>14</v>
      </c>
      <c r="B14" s="13" t="s">
        <v>12</v>
      </c>
      <c r="C14" s="18">
        <v>5.4600000000000003E-2</v>
      </c>
      <c r="D14" s="19">
        <v>0.76919999999999999</v>
      </c>
      <c r="E14" s="16">
        <f t="shared" ref="E14:E17" si="1">$E$12</f>
        <v>1762.69</v>
      </c>
      <c r="F14" s="20">
        <f t="shared" si="0"/>
        <v>74.03</v>
      </c>
      <c r="G14" s="17"/>
      <c r="L14" s="17"/>
    </row>
    <row r="15" spans="1:12" ht="62.1" customHeight="1" x14ac:dyDescent="0.25">
      <c r="A15" s="12" t="s">
        <v>15</v>
      </c>
      <c r="B15" s="13" t="s">
        <v>12</v>
      </c>
      <c r="C15" s="21">
        <v>5.2999999999999999E-2</v>
      </c>
      <c r="D15" s="22">
        <v>1</v>
      </c>
      <c r="E15" s="16">
        <f t="shared" si="1"/>
        <v>1762.69</v>
      </c>
      <c r="F15" s="20">
        <f>ROUND(C15*E15*D15,2)</f>
        <v>93.42</v>
      </c>
      <c r="G15" s="17"/>
      <c r="L15" s="17"/>
    </row>
    <row r="16" spans="1:12" ht="62.1" customHeight="1" x14ac:dyDescent="0.25">
      <c r="A16" s="12" t="s">
        <v>16</v>
      </c>
      <c r="B16" s="13" t="s">
        <v>12</v>
      </c>
      <c r="C16" s="21">
        <v>5.3199999999999997E-2</v>
      </c>
      <c r="D16" s="22">
        <v>1</v>
      </c>
      <c r="E16" s="16">
        <f t="shared" si="1"/>
        <v>1762.69</v>
      </c>
      <c r="F16" s="20">
        <f>ROUND(C16*E16*D16,2)</f>
        <v>93.78</v>
      </c>
      <c r="G16" s="17"/>
      <c r="L16" s="17"/>
    </row>
    <row r="17" spans="1:12" ht="62.1" customHeight="1" x14ac:dyDescent="0.25">
      <c r="A17" s="12" t="s">
        <v>17</v>
      </c>
      <c r="B17" s="13" t="s">
        <v>12</v>
      </c>
      <c r="C17" s="18">
        <v>5.3199999999999997E-2</v>
      </c>
      <c r="D17" s="22">
        <v>0.78949999999999998</v>
      </c>
      <c r="E17" s="16">
        <f t="shared" si="1"/>
        <v>1762.69</v>
      </c>
      <c r="F17" s="20">
        <f t="shared" ref="F17" si="2">ROUND(C17*D17*E17,2)</f>
        <v>74.040000000000006</v>
      </c>
      <c r="G17" s="17"/>
      <c r="L17" s="17"/>
    </row>
    <row r="18" spans="1:12" ht="21" customHeight="1" x14ac:dyDescent="0.25">
      <c r="A18" s="8" t="s">
        <v>18</v>
      </c>
      <c r="B18" s="23"/>
      <c r="C18" s="24"/>
      <c r="D18" s="25"/>
      <c r="E18" s="26"/>
      <c r="F18" s="27"/>
      <c r="G18" s="17"/>
      <c r="L18" s="17"/>
    </row>
    <row r="19" spans="1:12" ht="62.1" customHeight="1" x14ac:dyDescent="0.25">
      <c r="A19" s="12" t="s">
        <v>19</v>
      </c>
      <c r="B19" s="13" t="s">
        <v>12</v>
      </c>
      <c r="C19" s="18">
        <v>2.5999999999999999E-2</v>
      </c>
      <c r="D19" s="19">
        <v>1</v>
      </c>
      <c r="E19" s="28">
        <f t="shared" ref="E19:E28" si="3">$E$12</f>
        <v>1762.69</v>
      </c>
      <c r="F19" s="16">
        <f t="shared" ref="F19:F22" si="4">ROUND(C19*D19*E19,2)</f>
        <v>45.83</v>
      </c>
      <c r="G19" s="17"/>
      <c r="L19" s="17"/>
    </row>
    <row r="20" spans="1:12" ht="62.1" customHeight="1" x14ac:dyDescent="0.25">
      <c r="A20" s="12" t="s">
        <v>20</v>
      </c>
      <c r="B20" s="13" t="s">
        <v>12</v>
      </c>
      <c r="C20" s="18">
        <v>2.7300000000000001E-2</v>
      </c>
      <c r="D20" s="19">
        <v>1</v>
      </c>
      <c r="E20" s="28">
        <f t="shared" si="3"/>
        <v>1762.69</v>
      </c>
      <c r="F20" s="20">
        <f t="shared" si="4"/>
        <v>48.12</v>
      </c>
      <c r="G20" s="17"/>
      <c r="L20" s="17"/>
    </row>
    <row r="21" spans="1:12" ht="62.1" customHeight="1" x14ac:dyDescent="0.25">
      <c r="A21" s="12" t="s">
        <v>21</v>
      </c>
      <c r="B21" s="13" t="s">
        <v>12</v>
      </c>
      <c r="C21" s="18">
        <v>2.86E-2</v>
      </c>
      <c r="D21" s="19">
        <v>1</v>
      </c>
      <c r="E21" s="28">
        <f t="shared" si="3"/>
        <v>1762.69</v>
      </c>
      <c r="F21" s="16">
        <f t="shared" si="4"/>
        <v>50.41</v>
      </c>
      <c r="G21" s="17"/>
      <c r="L21" s="17"/>
    </row>
    <row r="22" spans="1:12" ht="62.1" customHeight="1" x14ac:dyDescent="0.25">
      <c r="A22" s="12" t="s">
        <v>22</v>
      </c>
      <c r="B22" s="13" t="s">
        <v>12</v>
      </c>
      <c r="C22" s="18">
        <v>2.5899999999999999E-2</v>
      </c>
      <c r="D22" s="19">
        <v>1</v>
      </c>
      <c r="E22" s="28">
        <f t="shared" si="3"/>
        <v>1762.69</v>
      </c>
      <c r="F22" s="16">
        <f t="shared" si="4"/>
        <v>45.65</v>
      </c>
      <c r="G22" s="17"/>
      <c r="L22" s="17"/>
    </row>
    <row r="23" spans="1:12" ht="62.1" customHeight="1" x14ac:dyDescent="0.25">
      <c r="A23" s="12" t="s">
        <v>23</v>
      </c>
      <c r="B23" s="13" t="s">
        <v>12</v>
      </c>
      <c r="C23" s="18">
        <v>2.7199999999999998E-2</v>
      </c>
      <c r="D23" s="19">
        <v>1</v>
      </c>
      <c r="E23" s="28">
        <f t="shared" si="3"/>
        <v>1762.69</v>
      </c>
      <c r="F23" s="20">
        <f>ROUND(C23*D23*E23,2)</f>
        <v>47.95</v>
      </c>
      <c r="G23" s="17"/>
      <c r="L23" s="17"/>
    </row>
    <row r="24" spans="1:12" ht="62.1" customHeight="1" x14ac:dyDescent="0.25">
      <c r="A24" s="12" t="s">
        <v>24</v>
      </c>
      <c r="B24" s="13" t="s">
        <v>12</v>
      </c>
      <c r="C24" s="18">
        <v>2.86E-2</v>
      </c>
      <c r="D24" s="19">
        <v>0.74129999999999996</v>
      </c>
      <c r="E24" s="16">
        <f t="shared" si="3"/>
        <v>1762.69</v>
      </c>
      <c r="F24" s="16">
        <f t="shared" si="0"/>
        <v>37.369999999999997</v>
      </c>
      <c r="G24" s="17"/>
      <c r="L24" s="17"/>
    </row>
    <row r="25" spans="1:12" ht="62.1" customHeight="1" x14ac:dyDescent="0.25">
      <c r="A25" s="12" t="s">
        <v>25</v>
      </c>
      <c r="B25" s="13" t="s">
        <v>12</v>
      </c>
      <c r="C25" s="18">
        <v>2.7E-2</v>
      </c>
      <c r="D25" s="19">
        <v>1</v>
      </c>
      <c r="E25" s="16">
        <f t="shared" si="3"/>
        <v>1762.69</v>
      </c>
      <c r="F25" s="16">
        <f t="shared" si="0"/>
        <v>47.59</v>
      </c>
      <c r="G25" s="17"/>
      <c r="L25" s="17"/>
    </row>
    <row r="26" spans="1:12" ht="62.1" customHeight="1" x14ac:dyDescent="0.25">
      <c r="A26" s="12" t="s">
        <v>26</v>
      </c>
      <c r="B26" s="13" t="s">
        <v>12</v>
      </c>
      <c r="C26" s="18">
        <v>2.7400000000000001E-2</v>
      </c>
      <c r="D26" s="19">
        <v>0.76280000000000003</v>
      </c>
      <c r="E26" s="28">
        <f t="shared" si="3"/>
        <v>1762.69</v>
      </c>
      <c r="F26" s="20">
        <f>ROUND(C26*D26*E26,2)</f>
        <v>36.840000000000003</v>
      </c>
      <c r="G26" s="17"/>
      <c r="L26" s="17"/>
    </row>
    <row r="27" spans="1:12" ht="62.1" customHeight="1" x14ac:dyDescent="0.25">
      <c r="A27" s="12" t="s">
        <v>27</v>
      </c>
      <c r="B27" s="13" t="s">
        <v>12</v>
      </c>
      <c r="C27" s="18">
        <v>2.7799999999999998E-2</v>
      </c>
      <c r="D27" s="19">
        <v>1</v>
      </c>
      <c r="E27" s="28">
        <f t="shared" si="3"/>
        <v>1762.69</v>
      </c>
      <c r="F27" s="16">
        <f t="shared" ref="F27" si="5">ROUND(C27*D27*E27,2)</f>
        <v>49</v>
      </c>
      <c r="G27" s="17"/>
      <c r="L27" s="17"/>
    </row>
    <row r="28" spans="1:12" ht="62.1" customHeight="1" x14ac:dyDescent="0.25">
      <c r="A28" s="12" t="s">
        <v>28</v>
      </c>
      <c r="B28" s="13" t="s">
        <v>12</v>
      </c>
      <c r="C28" s="18">
        <v>2.29E-2</v>
      </c>
      <c r="D28" s="19">
        <v>0.79039999999999999</v>
      </c>
      <c r="E28" s="28">
        <f t="shared" si="3"/>
        <v>1762.69</v>
      </c>
      <c r="F28" s="16">
        <f>ROUND(C28*D28*E28,2)</f>
        <v>31.9</v>
      </c>
      <c r="G28" s="17"/>
      <c r="L28" s="17"/>
    </row>
    <row r="29" spans="1:12" ht="22.5" customHeight="1" x14ac:dyDescent="0.25">
      <c r="A29" s="8" t="s">
        <v>29</v>
      </c>
      <c r="B29" s="13"/>
      <c r="C29" s="29"/>
      <c r="D29" s="30"/>
      <c r="E29" s="31"/>
      <c r="F29" s="32"/>
      <c r="G29" s="17"/>
      <c r="L29" s="17"/>
    </row>
    <row r="30" spans="1:12" ht="36.75" customHeight="1" x14ac:dyDescent="0.25">
      <c r="A30" s="33" t="s">
        <v>30</v>
      </c>
      <c r="B30" s="13" t="s">
        <v>31</v>
      </c>
      <c r="C30" s="13" t="s">
        <v>32</v>
      </c>
      <c r="D30" s="34" t="s">
        <v>33</v>
      </c>
      <c r="E30" s="16">
        <f>$E$12</f>
        <v>1762.69</v>
      </c>
      <c r="F30" s="20"/>
      <c r="G30" s="17"/>
      <c r="L30" s="17"/>
    </row>
    <row r="31" spans="1:12" ht="18" customHeight="1" x14ac:dyDescent="0.25">
      <c r="A31" s="61" t="s">
        <v>34</v>
      </c>
      <c r="B31" s="62"/>
      <c r="C31" s="62"/>
      <c r="D31" s="62"/>
      <c r="E31" s="62"/>
      <c r="F31" s="63"/>
      <c r="G31" s="17"/>
      <c r="L31" s="17"/>
    </row>
    <row r="32" spans="1:12" ht="18" customHeight="1" x14ac:dyDescent="0.25">
      <c r="A32" s="35" t="s">
        <v>35</v>
      </c>
      <c r="B32" s="36"/>
      <c r="C32" s="37"/>
      <c r="D32" s="37"/>
      <c r="E32" s="36"/>
      <c r="F32" s="38"/>
      <c r="G32" s="17"/>
      <c r="L32" s="17"/>
    </row>
    <row r="33" spans="1:12" ht="123.75" customHeight="1" x14ac:dyDescent="0.25">
      <c r="A33" s="33" t="s">
        <v>36</v>
      </c>
      <c r="B33" s="39" t="s">
        <v>37</v>
      </c>
      <c r="C33" s="40">
        <v>3.4609999999999999</v>
      </c>
      <c r="D33" s="41">
        <v>0.98760000000000003</v>
      </c>
      <c r="E33" s="42">
        <v>84.45</v>
      </c>
      <c r="F33" s="42">
        <f>ROUND(C33*D33*E33,2)</f>
        <v>288.66000000000003</v>
      </c>
      <c r="G33" s="17"/>
      <c r="L33" s="17"/>
    </row>
    <row r="34" spans="1:12" ht="37.5" customHeight="1" x14ac:dyDescent="0.25">
      <c r="A34" s="33" t="s">
        <v>38</v>
      </c>
      <c r="B34" s="20" t="s">
        <v>39</v>
      </c>
      <c r="C34" s="13" t="s">
        <v>32</v>
      </c>
      <c r="D34" s="34" t="s">
        <v>33</v>
      </c>
      <c r="E34" s="16">
        <f>E33</f>
        <v>84.45</v>
      </c>
      <c r="F34" s="42"/>
      <c r="G34" s="17"/>
      <c r="L34" s="17"/>
    </row>
    <row r="35" spans="1:12" ht="18" customHeight="1" x14ac:dyDescent="0.25">
      <c r="A35" s="35" t="s">
        <v>40</v>
      </c>
      <c r="B35" s="36"/>
      <c r="C35" s="37"/>
      <c r="D35" s="37"/>
      <c r="E35" s="36"/>
      <c r="F35" s="38"/>
      <c r="G35" s="17"/>
      <c r="L35" s="17"/>
    </row>
    <row r="36" spans="1:12" ht="18" customHeight="1" x14ac:dyDescent="0.25">
      <c r="A36" s="35" t="s">
        <v>41</v>
      </c>
      <c r="B36" s="43"/>
      <c r="C36" s="43"/>
      <c r="D36" s="44"/>
      <c r="E36" s="45"/>
      <c r="F36" s="46"/>
      <c r="G36" s="17"/>
      <c r="L36" s="17"/>
    </row>
    <row r="37" spans="1:12" ht="79.5" customHeight="1" x14ac:dyDescent="0.25">
      <c r="A37" s="47" t="s">
        <v>42</v>
      </c>
      <c r="B37" s="48" t="s">
        <v>43</v>
      </c>
      <c r="C37" s="49">
        <v>0.1002</v>
      </c>
      <c r="D37" s="50">
        <v>0.52390000000000003</v>
      </c>
      <c r="E37" s="28">
        <f>$E$12</f>
        <v>1762.69</v>
      </c>
      <c r="F37" s="28">
        <f>ROUND(C37*D37*E37,2)</f>
        <v>92.53</v>
      </c>
      <c r="G37" s="17"/>
      <c r="L37" s="17"/>
    </row>
    <row r="38" spans="1:12" ht="80.099999999999994" customHeight="1" x14ac:dyDescent="0.25">
      <c r="A38" s="33" t="s">
        <v>44</v>
      </c>
      <c r="B38" s="39" t="s">
        <v>43</v>
      </c>
      <c r="C38" s="13">
        <v>7.4099999999999999E-2</v>
      </c>
      <c r="D38" s="19">
        <v>0.70850000000000002</v>
      </c>
      <c r="E38" s="28">
        <f t="shared" ref="E38:E40" si="6">$E$12</f>
        <v>1762.69</v>
      </c>
      <c r="F38" s="28">
        <f t="shared" ref="F38:F40" si="7">ROUND(C38*D38*E38,2)</f>
        <v>92.54</v>
      </c>
      <c r="G38" s="17"/>
      <c r="L38" s="17"/>
    </row>
    <row r="39" spans="1:12" s="52" customFormat="1" ht="174" customHeight="1" x14ac:dyDescent="0.25">
      <c r="A39" s="33" t="s">
        <v>45</v>
      </c>
      <c r="B39" s="39" t="s">
        <v>46</v>
      </c>
      <c r="C39" s="13">
        <f>C33*D33*C37</f>
        <v>0.34249197671999998</v>
      </c>
      <c r="D39" s="19">
        <v>0.52390000000000003</v>
      </c>
      <c r="E39" s="28">
        <f t="shared" si="6"/>
        <v>1762.69</v>
      </c>
      <c r="F39" s="28">
        <f t="shared" si="7"/>
        <v>316.27999999999997</v>
      </c>
      <c r="G39" s="51"/>
      <c r="I39" s="1"/>
      <c r="J39" s="1"/>
      <c r="L39" s="17"/>
    </row>
    <row r="40" spans="1:12" s="52" customFormat="1" ht="174" customHeight="1" x14ac:dyDescent="0.25">
      <c r="A40" s="33" t="s">
        <v>47</v>
      </c>
      <c r="B40" s="39" t="s">
        <v>46</v>
      </c>
      <c r="C40" s="13">
        <f>C33*D33*C38</f>
        <v>0.25327999476000002</v>
      </c>
      <c r="D40" s="19">
        <v>0.70850000000000002</v>
      </c>
      <c r="E40" s="16">
        <f t="shared" si="6"/>
        <v>1762.69</v>
      </c>
      <c r="F40" s="16">
        <f t="shared" si="7"/>
        <v>316.31</v>
      </c>
      <c r="G40" s="51"/>
      <c r="I40" s="1"/>
      <c r="J40" s="1"/>
      <c r="L40" s="17"/>
    </row>
    <row r="42" spans="1:12" x14ac:dyDescent="0.25">
      <c r="E42" s="54"/>
      <c r="F42" s="54"/>
    </row>
  </sheetData>
  <mergeCells count="13">
    <mergeCell ref="A9:F9"/>
    <mergeCell ref="A10:F10"/>
    <mergeCell ref="A31:F31"/>
    <mergeCell ref="A2:F2"/>
    <mergeCell ref="C1:F1"/>
    <mergeCell ref="C3:F3"/>
    <mergeCell ref="A4:A7"/>
    <mergeCell ref="B4:C5"/>
    <mergeCell ref="D4:D7"/>
    <mergeCell ref="E4:E7"/>
    <mergeCell ref="F4:F7"/>
    <mergeCell ref="B6:B7"/>
    <mergeCell ref="C6:C7"/>
  </mergeCells>
  <printOptions horizontalCentered="1"/>
  <pageMargins left="0.59055118110236227" right="0.39370078740157483" top="0.78740157480314965" bottom="0.78740157480314965" header="0" footer="0"/>
  <pageSetup paperSize="9" scale="69" fitToHeight="2" orientation="portrait" r:id="rId1"/>
  <headerFooter alignWithMargins="0"/>
  <rowBreaks count="2" manualBreakCount="2">
    <brk id="21" max="5" man="1"/>
    <brk id="3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3"/>
  <sheetViews>
    <sheetView tabSelected="1" view="pageBreakPreview" zoomScaleSheetLayoutView="100" workbookViewId="0">
      <selection activeCell="H40" sqref="H40"/>
    </sheetView>
  </sheetViews>
  <sheetFormatPr defaultColWidth="9.140625" defaultRowHeight="15.75" x14ac:dyDescent="0.25"/>
  <cols>
    <col min="1" max="1" width="40.140625" style="1" customWidth="1"/>
    <col min="2" max="2" width="16" style="1" customWidth="1"/>
    <col min="3" max="3" width="14.28515625" style="53" customWidth="1"/>
    <col min="4" max="4" width="16.85546875" style="53" customWidth="1"/>
    <col min="5" max="5" width="16.140625" style="1" customWidth="1"/>
    <col min="6" max="6" width="14.28515625" style="1" customWidth="1"/>
    <col min="7" max="16384" width="9.140625" style="1"/>
  </cols>
  <sheetData>
    <row r="1" spans="1:12" ht="18.75" customHeight="1" x14ac:dyDescent="0.25">
      <c r="C1" s="65"/>
      <c r="D1" s="65"/>
      <c r="E1" s="66"/>
      <c r="F1" s="66"/>
    </row>
    <row r="2" spans="1:12" ht="36.75" customHeight="1" x14ac:dyDescent="0.25">
      <c r="A2" s="64" t="s">
        <v>49</v>
      </c>
      <c r="B2" s="64"/>
      <c r="C2" s="64"/>
      <c r="D2" s="64"/>
      <c r="E2" s="64"/>
      <c r="F2" s="64"/>
    </row>
    <row r="3" spans="1:12" s="4" customFormat="1" ht="18" customHeight="1" x14ac:dyDescent="0.2">
      <c r="A3" s="2"/>
      <c r="B3" s="3"/>
      <c r="C3" s="67"/>
      <c r="D3" s="67"/>
      <c r="E3" s="68"/>
      <c r="F3" s="68"/>
    </row>
    <row r="4" spans="1:12" s="4" customFormat="1" ht="22.9" customHeight="1" x14ac:dyDescent="0.2">
      <c r="A4" s="69" t="s">
        <v>0</v>
      </c>
      <c r="B4" s="72" t="s">
        <v>1</v>
      </c>
      <c r="C4" s="73"/>
      <c r="D4" s="69" t="s">
        <v>2</v>
      </c>
      <c r="E4" s="69" t="s">
        <v>3</v>
      </c>
      <c r="F4" s="69" t="s">
        <v>4</v>
      </c>
    </row>
    <row r="5" spans="1:12" s="4" customFormat="1" ht="18" customHeight="1" x14ac:dyDescent="0.2">
      <c r="A5" s="70"/>
      <c r="B5" s="74"/>
      <c r="C5" s="75"/>
      <c r="D5" s="70"/>
      <c r="E5" s="70"/>
      <c r="F5" s="70"/>
    </row>
    <row r="6" spans="1:12" ht="33" customHeight="1" x14ac:dyDescent="0.25">
      <c r="A6" s="70"/>
      <c r="B6" s="69" t="s">
        <v>5</v>
      </c>
      <c r="C6" s="76" t="s">
        <v>6</v>
      </c>
      <c r="D6" s="70"/>
      <c r="E6" s="70"/>
      <c r="F6" s="70"/>
    </row>
    <row r="7" spans="1:12" s="5" customFormat="1" ht="49.5" customHeight="1" x14ac:dyDescent="0.25">
      <c r="A7" s="71"/>
      <c r="B7" s="71"/>
      <c r="C7" s="77"/>
      <c r="D7" s="71"/>
      <c r="E7" s="71"/>
      <c r="F7" s="71"/>
    </row>
    <row r="8" spans="1:12" ht="31.5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7" t="s">
        <v>7</v>
      </c>
    </row>
    <row r="9" spans="1:12" ht="22.9" customHeight="1" x14ac:dyDescent="0.25">
      <c r="A9" s="55" t="s">
        <v>8</v>
      </c>
      <c r="B9" s="56"/>
      <c r="C9" s="56"/>
      <c r="D9" s="56"/>
      <c r="E9" s="56"/>
      <c r="F9" s="57"/>
    </row>
    <row r="10" spans="1:12" ht="16.149999999999999" customHeight="1" x14ac:dyDescent="0.25">
      <c r="A10" s="58" t="s">
        <v>9</v>
      </c>
      <c r="B10" s="59"/>
      <c r="C10" s="59"/>
      <c r="D10" s="59"/>
      <c r="E10" s="59"/>
      <c r="F10" s="60"/>
    </row>
    <row r="11" spans="1:12" ht="16.149999999999999" customHeight="1" x14ac:dyDescent="0.25">
      <c r="A11" s="8" t="s">
        <v>10</v>
      </c>
      <c r="B11" s="9"/>
      <c r="C11" s="10"/>
      <c r="D11" s="10"/>
      <c r="E11" s="9"/>
      <c r="F11" s="11"/>
    </row>
    <row r="12" spans="1:12" ht="62.1" customHeight="1" x14ac:dyDescent="0.25">
      <c r="A12" s="12" t="s">
        <v>11</v>
      </c>
      <c r="B12" s="13" t="s">
        <v>12</v>
      </c>
      <c r="C12" s="14">
        <v>5.45E-2</v>
      </c>
      <c r="D12" s="15">
        <v>0.77059999999999995</v>
      </c>
      <c r="E12" s="16">
        <v>1951.28</v>
      </c>
      <c r="F12" s="16">
        <f>ROUND(C12*D12*E12,2)</f>
        <v>81.95</v>
      </c>
      <c r="G12" s="17"/>
      <c r="L12" s="17"/>
    </row>
    <row r="13" spans="1:12" ht="62.1" customHeight="1" x14ac:dyDescent="0.25">
      <c r="A13" s="12" t="s">
        <v>13</v>
      </c>
      <c r="B13" s="13" t="s">
        <v>12</v>
      </c>
      <c r="C13" s="18">
        <v>5.4600000000000003E-2</v>
      </c>
      <c r="D13" s="19">
        <v>0.76919999999999999</v>
      </c>
      <c r="E13" s="16">
        <f>$E$12</f>
        <v>1951.28</v>
      </c>
      <c r="F13" s="20">
        <f t="shared" ref="F13:F25" si="0">ROUND(C13*D13*E13,2)</f>
        <v>81.95</v>
      </c>
      <c r="G13" s="17"/>
      <c r="L13" s="17"/>
    </row>
    <row r="14" spans="1:12" ht="62.1" customHeight="1" x14ac:dyDescent="0.25">
      <c r="A14" s="12" t="s">
        <v>14</v>
      </c>
      <c r="B14" s="13" t="s">
        <v>12</v>
      </c>
      <c r="C14" s="18">
        <v>5.4600000000000003E-2</v>
      </c>
      <c r="D14" s="19">
        <v>0.76919999999999999</v>
      </c>
      <c r="E14" s="16">
        <f t="shared" ref="E14:E17" si="1">$E$12</f>
        <v>1951.28</v>
      </c>
      <c r="F14" s="20">
        <f t="shared" si="0"/>
        <v>81.95</v>
      </c>
      <c r="G14" s="17"/>
      <c r="L14" s="17"/>
    </row>
    <row r="15" spans="1:12" ht="62.1" customHeight="1" x14ac:dyDescent="0.25">
      <c r="A15" s="12" t="s">
        <v>15</v>
      </c>
      <c r="B15" s="13" t="s">
        <v>12</v>
      </c>
      <c r="C15" s="21">
        <v>5.2999999999999999E-2</v>
      </c>
      <c r="D15" s="22">
        <v>1</v>
      </c>
      <c r="E15" s="16">
        <f t="shared" si="1"/>
        <v>1951.28</v>
      </c>
      <c r="F15" s="20">
        <f>ROUND(C15*E15*D15,2)</f>
        <v>103.42</v>
      </c>
      <c r="G15" s="17"/>
      <c r="L15" s="17"/>
    </row>
    <row r="16" spans="1:12" ht="62.1" customHeight="1" x14ac:dyDescent="0.25">
      <c r="A16" s="12" t="s">
        <v>16</v>
      </c>
      <c r="B16" s="13" t="s">
        <v>12</v>
      </c>
      <c r="C16" s="21">
        <v>5.3199999999999997E-2</v>
      </c>
      <c r="D16" s="22">
        <v>1</v>
      </c>
      <c r="E16" s="16">
        <f t="shared" si="1"/>
        <v>1951.28</v>
      </c>
      <c r="F16" s="20">
        <f>ROUND(C16*E16*D16,2)</f>
        <v>103.81</v>
      </c>
      <c r="G16" s="17"/>
      <c r="L16" s="17"/>
    </row>
    <row r="17" spans="1:12" ht="62.1" customHeight="1" x14ac:dyDescent="0.25">
      <c r="A17" s="12" t="s">
        <v>17</v>
      </c>
      <c r="B17" s="13" t="s">
        <v>12</v>
      </c>
      <c r="C17" s="18">
        <v>5.3199999999999997E-2</v>
      </c>
      <c r="D17" s="22">
        <v>0.78949999999999998</v>
      </c>
      <c r="E17" s="16">
        <f t="shared" si="1"/>
        <v>1951.28</v>
      </c>
      <c r="F17" s="20">
        <f t="shared" ref="F17" si="2">ROUND(C17*D17*E17,2)</f>
        <v>81.96</v>
      </c>
      <c r="G17" s="17"/>
      <c r="L17" s="17"/>
    </row>
    <row r="18" spans="1:12" ht="21" customHeight="1" x14ac:dyDescent="0.25">
      <c r="A18" s="8" t="s">
        <v>18</v>
      </c>
      <c r="B18" s="23"/>
      <c r="C18" s="24"/>
      <c r="D18" s="25"/>
      <c r="E18" s="26"/>
      <c r="F18" s="27"/>
      <c r="G18" s="17"/>
      <c r="L18" s="17"/>
    </row>
    <row r="19" spans="1:12" ht="62.1" customHeight="1" x14ac:dyDescent="0.25">
      <c r="A19" s="12" t="s">
        <v>19</v>
      </c>
      <c r="B19" s="13" t="s">
        <v>12</v>
      </c>
      <c r="C19" s="18">
        <v>2.5999999999999999E-2</v>
      </c>
      <c r="D19" s="19">
        <v>1</v>
      </c>
      <c r="E19" s="28">
        <f t="shared" ref="E19:E28" si="3">$E$12</f>
        <v>1951.28</v>
      </c>
      <c r="F19" s="16">
        <f t="shared" ref="F19:F22" si="4">ROUND(C19*D19*E19,2)</f>
        <v>50.73</v>
      </c>
      <c r="G19" s="17"/>
      <c r="L19" s="17"/>
    </row>
    <row r="20" spans="1:12" ht="62.1" customHeight="1" x14ac:dyDescent="0.25">
      <c r="A20" s="12" t="s">
        <v>20</v>
      </c>
      <c r="B20" s="13" t="s">
        <v>12</v>
      </c>
      <c r="C20" s="18">
        <v>2.7300000000000001E-2</v>
      </c>
      <c r="D20" s="19">
        <v>1</v>
      </c>
      <c r="E20" s="28">
        <f t="shared" si="3"/>
        <v>1951.28</v>
      </c>
      <c r="F20" s="20">
        <f t="shared" si="4"/>
        <v>53.27</v>
      </c>
      <c r="G20" s="17"/>
      <c r="L20" s="17"/>
    </row>
    <row r="21" spans="1:12" ht="62.1" customHeight="1" x14ac:dyDescent="0.25">
      <c r="A21" s="12" t="s">
        <v>21</v>
      </c>
      <c r="B21" s="13" t="s">
        <v>12</v>
      </c>
      <c r="C21" s="18">
        <v>2.86E-2</v>
      </c>
      <c r="D21" s="19">
        <v>1</v>
      </c>
      <c r="E21" s="28">
        <f t="shared" si="3"/>
        <v>1951.28</v>
      </c>
      <c r="F21" s="16">
        <f t="shared" si="4"/>
        <v>55.81</v>
      </c>
      <c r="G21" s="17"/>
      <c r="L21" s="17"/>
    </row>
    <row r="22" spans="1:12" ht="62.1" customHeight="1" x14ac:dyDescent="0.25">
      <c r="A22" s="12" t="s">
        <v>22</v>
      </c>
      <c r="B22" s="13" t="s">
        <v>12</v>
      </c>
      <c r="C22" s="18">
        <v>2.5899999999999999E-2</v>
      </c>
      <c r="D22" s="19">
        <v>1</v>
      </c>
      <c r="E22" s="28">
        <f t="shared" si="3"/>
        <v>1951.28</v>
      </c>
      <c r="F22" s="16">
        <f t="shared" si="4"/>
        <v>50.54</v>
      </c>
      <c r="G22" s="17"/>
      <c r="L22" s="17"/>
    </row>
    <row r="23" spans="1:12" ht="62.1" customHeight="1" x14ac:dyDescent="0.25">
      <c r="A23" s="12" t="s">
        <v>23</v>
      </c>
      <c r="B23" s="13" t="s">
        <v>12</v>
      </c>
      <c r="C23" s="18">
        <v>2.7199999999999998E-2</v>
      </c>
      <c r="D23" s="19">
        <v>1</v>
      </c>
      <c r="E23" s="28">
        <f t="shared" si="3"/>
        <v>1951.28</v>
      </c>
      <c r="F23" s="20">
        <f>ROUND(C23*D23*E23,2)</f>
        <v>53.07</v>
      </c>
      <c r="G23" s="17"/>
      <c r="L23" s="17"/>
    </row>
    <row r="24" spans="1:12" ht="62.1" customHeight="1" x14ac:dyDescent="0.25">
      <c r="A24" s="12" t="s">
        <v>24</v>
      </c>
      <c r="B24" s="13" t="s">
        <v>12</v>
      </c>
      <c r="C24" s="18">
        <v>2.86E-2</v>
      </c>
      <c r="D24" s="19">
        <v>0.74129999999999996</v>
      </c>
      <c r="E24" s="16">
        <f t="shared" si="3"/>
        <v>1951.28</v>
      </c>
      <c r="F24" s="16">
        <f t="shared" si="0"/>
        <v>41.37</v>
      </c>
      <c r="G24" s="17"/>
      <c r="L24" s="17"/>
    </row>
    <row r="25" spans="1:12" ht="62.1" customHeight="1" x14ac:dyDescent="0.25">
      <c r="A25" s="12" t="s">
        <v>25</v>
      </c>
      <c r="B25" s="13" t="s">
        <v>12</v>
      </c>
      <c r="C25" s="18">
        <v>2.7E-2</v>
      </c>
      <c r="D25" s="19">
        <v>1</v>
      </c>
      <c r="E25" s="16">
        <f t="shared" si="3"/>
        <v>1951.28</v>
      </c>
      <c r="F25" s="16">
        <f t="shared" si="0"/>
        <v>52.68</v>
      </c>
      <c r="G25" s="17"/>
      <c r="L25" s="17"/>
    </row>
    <row r="26" spans="1:12" ht="62.1" customHeight="1" x14ac:dyDescent="0.25">
      <c r="A26" s="12" t="s">
        <v>26</v>
      </c>
      <c r="B26" s="13" t="s">
        <v>12</v>
      </c>
      <c r="C26" s="18">
        <v>2.7400000000000001E-2</v>
      </c>
      <c r="D26" s="19">
        <v>0.76280000000000003</v>
      </c>
      <c r="E26" s="28">
        <f t="shared" si="3"/>
        <v>1951.28</v>
      </c>
      <c r="F26" s="20">
        <f>ROUND(C26*D26*E26,2)</f>
        <v>40.78</v>
      </c>
      <c r="G26" s="17"/>
      <c r="L26" s="17"/>
    </row>
    <row r="27" spans="1:12" ht="62.1" customHeight="1" x14ac:dyDescent="0.25">
      <c r="A27" s="12" t="s">
        <v>27</v>
      </c>
      <c r="B27" s="13" t="s">
        <v>12</v>
      </c>
      <c r="C27" s="18">
        <v>2.7799999999999998E-2</v>
      </c>
      <c r="D27" s="19">
        <v>1</v>
      </c>
      <c r="E27" s="28">
        <f t="shared" si="3"/>
        <v>1951.28</v>
      </c>
      <c r="F27" s="16">
        <f t="shared" ref="F27" si="5">ROUND(C27*D27*E27,2)</f>
        <v>54.25</v>
      </c>
      <c r="G27" s="17"/>
      <c r="L27" s="17"/>
    </row>
    <row r="28" spans="1:12" ht="62.1" customHeight="1" x14ac:dyDescent="0.25">
      <c r="A28" s="12" t="s">
        <v>28</v>
      </c>
      <c r="B28" s="13" t="s">
        <v>12</v>
      </c>
      <c r="C28" s="18">
        <v>2.29E-2</v>
      </c>
      <c r="D28" s="19">
        <v>0.79039999999999999</v>
      </c>
      <c r="E28" s="28">
        <f t="shared" si="3"/>
        <v>1951.28</v>
      </c>
      <c r="F28" s="16">
        <f>ROUND(C28*D28*E28,2)</f>
        <v>35.32</v>
      </c>
      <c r="G28" s="17"/>
      <c r="L28" s="17"/>
    </row>
    <row r="29" spans="1:12" ht="22.5" customHeight="1" x14ac:dyDescent="0.25">
      <c r="A29" s="8" t="s">
        <v>29</v>
      </c>
      <c r="B29" s="13"/>
      <c r="C29" s="29"/>
      <c r="D29" s="30"/>
      <c r="E29" s="31"/>
      <c r="F29" s="32"/>
      <c r="G29" s="17"/>
      <c r="L29" s="17"/>
    </row>
    <row r="30" spans="1:12" ht="36.75" customHeight="1" x14ac:dyDescent="0.25">
      <c r="A30" s="33" t="s">
        <v>30</v>
      </c>
      <c r="B30" s="13" t="s">
        <v>31</v>
      </c>
      <c r="C30" s="13" t="s">
        <v>32</v>
      </c>
      <c r="D30" s="34" t="s">
        <v>33</v>
      </c>
      <c r="E30" s="16">
        <f>$E$12</f>
        <v>1951.28</v>
      </c>
      <c r="F30" s="20"/>
      <c r="G30" s="17"/>
      <c r="L30" s="17"/>
    </row>
    <row r="31" spans="1:12" ht="18" customHeight="1" x14ac:dyDescent="0.25">
      <c r="A31" s="61" t="s">
        <v>34</v>
      </c>
      <c r="B31" s="62"/>
      <c r="C31" s="62"/>
      <c r="D31" s="62"/>
      <c r="E31" s="62"/>
      <c r="F31" s="63"/>
      <c r="G31" s="17"/>
      <c r="L31" s="17"/>
    </row>
    <row r="32" spans="1:12" ht="18" customHeight="1" x14ac:dyDescent="0.25">
      <c r="A32" s="35" t="s">
        <v>35</v>
      </c>
      <c r="B32" s="36"/>
      <c r="C32" s="37"/>
      <c r="D32" s="37"/>
      <c r="E32" s="36"/>
      <c r="F32" s="38"/>
      <c r="G32" s="17"/>
      <c r="L32" s="17"/>
    </row>
    <row r="33" spans="1:12" ht="123.75" customHeight="1" x14ac:dyDescent="0.25">
      <c r="A33" s="33" t="s">
        <v>36</v>
      </c>
      <c r="B33" s="39" t="s">
        <v>37</v>
      </c>
      <c r="C33" s="40">
        <v>3.4609999999999999</v>
      </c>
      <c r="D33" s="41">
        <v>0.98760000000000003</v>
      </c>
      <c r="E33" s="42">
        <v>93.48</v>
      </c>
      <c r="F33" s="42">
        <f>ROUND(C33*D33*E33,2)</f>
        <v>319.52</v>
      </c>
      <c r="G33" s="17"/>
      <c r="L33" s="17"/>
    </row>
    <row r="34" spans="1:12" ht="37.5" customHeight="1" x14ac:dyDescent="0.25">
      <c r="A34" s="33" t="s">
        <v>38</v>
      </c>
      <c r="B34" s="20" t="s">
        <v>39</v>
      </c>
      <c r="C34" s="13" t="s">
        <v>32</v>
      </c>
      <c r="D34" s="34" t="s">
        <v>33</v>
      </c>
      <c r="E34" s="16">
        <f>E33</f>
        <v>93.48</v>
      </c>
      <c r="F34" s="42"/>
      <c r="G34" s="17"/>
      <c r="L34" s="17"/>
    </row>
    <row r="35" spans="1:12" ht="18" customHeight="1" x14ac:dyDescent="0.25">
      <c r="A35" s="35" t="s">
        <v>40</v>
      </c>
      <c r="B35" s="36"/>
      <c r="C35" s="37"/>
      <c r="D35" s="37"/>
      <c r="E35" s="36"/>
      <c r="F35" s="38"/>
      <c r="G35" s="17"/>
      <c r="L35" s="17"/>
    </row>
    <row r="36" spans="1:12" ht="18" customHeight="1" x14ac:dyDescent="0.25">
      <c r="A36" s="35" t="s">
        <v>41</v>
      </c>
      <c r="B36" s="43"/>
      <c r="C36" s="43"/>
      <c r="D36" s="44"/>
      <c r="E36" s="45"/>
      <c r="F36" s="46"/>
      <c r="G36" s="17"/>
      <c r="L36" s="17"/>
    </row>
    <row r="37" spans="1:12" ht="79.5" customHeight="1" x14ac:dyDescent="0.25">
      <c r="A37" s="47" t="s">
        <v>42</v>
      </c>
      <c r="B37" s="48" t="s">
        <v>43</v>
      </c>
      <c r="C37" s="49">
        <v>0.1002</v>
      </c>
      <c r="D37" s="50">
        <v>0.52390000000000003</v>
      </c>
      <c r="E37" s="28">
        <f>$E$12</f>
        <v>1951.28</v>
      </c>
      <c r="F37" s="28">
        <f>ROUND(C37*D37*E37,2)</f>
        <v>102.43</v>
      </c>
      <c r="G37" s="17"/>
      <c r="L37" s="17"/>
    </row>
    <row r="38" spans="1:12" ht="80.099999999999994" customHeight="1" x14ac:dyDescent="0.25">
      <c r="A38" s="33" t="s">
        <v>44</v>
      </c>
      <c r="B38" s="39" t="s">
        <v>43</v>
      </c>
      <c r="C38" s="13">
        <v>7.4099999999999999E-2</v>
      </c>
      <c r="D38" s="19">
        <v>0.70850000000000002</v>
      </c>
      <c r="E38" s="28">
        <f t="shared" ref="E38:E40" si="6">$E$12</f>
        <v>1951.28</v>
      </c>
      <c r="F38" s="28">
        <f t="shared" ref="F38:F40" si="7">ROUND(C38*D38*E38,2)</f>
        <v>102.44</v>
      </c>
      <c r="G38" s="17"/>
      <c r="L38" s="17"/>
    </row>
    <row r="39" spans="1:12" s="52" customFormat="1" ht="174" customHeight="1" x14ac:dyDescent="0.25">
      <c r="A39" s="33" t="s">
        <v>45</v>
      </c>
      <c r="B39" s="39" t="s">
        <v>46</v>
      </c>
      <c r="C39" s="13">
        <f>C33*D33*C37</f>
        <v>0.34249197671999998</v>
      </c>
      <c r="D39" s="19">
        <v>0.52390000000000003</v>
      </c>
      <c r="E39" s="28">
        <f t="shared" si="6"/>
        <v>1951.28</v>
      </c>
      <c r="F39" s="28">
        <f t="shared" si="7"/>
        <v>350.12</v>
      </c>
      <c r="G39" s="51"/>
      <c r="I39" s="1"/>
      <c r="J39" s="1"/>
      <c r="L39" s="17"/>
    </row>
    <row r="40" spans="1:12" s="52" customFormat="1" ht="174" customHeight="1" x14ac:dyDescent="0.25">
      <c r="A40" s="33" t="s">
        <v>47</v>
      </c>
      <c r="B40" s="39" t="s">
        <v>46</v>
      </c>
      <c r="C40" s="13">
        <f>C33*D33*C38</f>
        <v>0.25327999476000002</v>
      </c>
      <c r="D40" s="19">
        <v>0.70850000000000002</v>
      </c>
      <c r="E40" s="16">
        <f t="shared" si="6"/>
        <v>1951.28</v>
      </c>
      <c r="F40" s="16">
        <f t="shared" si="7"/>
        <v>350.16</v>
      </c>
      <c r="G40" s="51"/>
      <c r="I40" s="1"/>
      <c r="J40" s="1"/>
      <c r="L40" s="17"/>
    </row>
    <row r="43" spans="1:12" x14ac:dyDescent="0.25">
      <c r="E43" s="54"/>
      <c r="F43" s="54"/>
    </row>
  </sheetData>
  <mergeCells count="13">
    <mergeCell ref="A9:F9"/>
    <mergeCell ref="A10:F10"/>
    <mergeCell ref="A31:F31"/>
    <mergeCell ref="A2:F2"/>
    <mergeCell ref="C1:F1"/>
    <mergeCell ref="C3:F3"/>
    <mergeCell ref="A4:A7"/>
    <mergeCell ref="B4:C5"/>
    <mergeCell ref="D4:D7"/>
    <mergeCell ref="E4:E7"/>
    <mergeCell ref="F4:F7"/>
    <mergeCell ref="B6:B7"/>
    <mergeCell ref="C6:C7"/>
  </mergeCells>
  <printOptions horizontalCentered="1"/>
  <pageMargins left="0.59055118110236227" right="0.39370078740157483" top="0.78740157480314965" bottom="0.78740157480314965" header="0" footer="0"/>
  <pageSetup paperSize="9" scale="69" fitToHeight="2" orientation="portrait" r:id="rId1"/>
  <headerFooter alignWithMargins="0"/>
  <rowBreaks count="2" manualBreakCount="2">
    <brk id="21" max="5" man="1"/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размер платы 1 пол</vt:lpstr>
      <vt:lpstr>размер платы 2 пол</vt:lpstr>
      <vt:lpstr>'размер платы 1 пол'!Область_печати</vt:lpstr>
      <vt:lpstr>'размер платы 2 пол'!Область_печати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Trofimova</dc:creator>
  <cp:lastModifiedBy>Trofimova</cp:lastModifiedBy>
  <dcterms:created xsi:type="dcterms:W3CDTF">2023-12-21T10:09:23Z</dcterms:created>
  <dcterms:modified xsi:type="dcterms:W3CDTF">2025-12-24T12:52:25Z</dcterms:modified>
</cp:coreProperties>
</file>